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6"/>
  <workbookPr/>
  <mc:AlternateContent xmlns:mc="http://schemas.openxmlformats.org/markup-compatibility/2006">
    <mc:Choice Requires="x15">
      <x15ac:absPath xmlns:x15ac="http://schemas.microsoft.com/office/spreadsheetml/2010/11/ac" url="/Users/david/Cloud Services/BWsync&amp;share/Studentische Arbeiten/# Betreuung/Bewertungsbogen 2020/"/>
    </mc:Choice>
  </mc:AlternateContent>
  <xr:revisionPtr revIDLastSave="0" documentId="13_ncr:1_{13169F05-2D52-DD4E-9DFF-BD5DA9554F75}" xr6:coauthVersionLast="46" xr6:coauthVersionMax="46" xr10:uidLastSave="{00000000-0000-0000-0000-000000000000}"/>
  <bookViews>
    <workbookView xWindow="0" yWindow="500" windowWidth="15960" windowHeight="18080" activeTab="5" xr2:uid="{00000000-000D-0000-FFFF-FFFF00000000}"/>
  </bookViews>
  <sheets>
    <sheet name="Übersicht" sheetId="1" r:id="rId1"/>
    <sheet name="Formalia" sheetId="2" r:id="rId2"/>
    <sheet name="Einleitung" sheetId="3" r:id="rId3"/>
    <sheet name="Hauptteil" sheetId="4" r:id="rId4"/>
    <sheet name="Schluss" sheetId="5" r:id="rId5"/>
    <sheet name="Medieneinsatz" sheetId="6" r:id="rId6"/>
    <sheet name="Berechnungen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7" l="1"/>
  <c r="B14" i="1" s="1"/>
  <c r="B10" i="7"/>
  <c r="F4" i="7" s="1"/>
  <c r="C7" i="7"/>
  <c r="B11" i="1" s="1"/>
  <c r="B7" i="7"/>
  <c r="C6" i="7"/>
  <c r="B10" i="1" s="1"/>
  <c r="B6" i="7"/>
  <c r="C5" i="7"/>
  <c r="B9" i="1" s="1"/>
  <c r="B5" i="7"/>
  <c r="C9" i="1" s="1"/>
  <c r="C4" i="7"/>
  <c r="B8" i="1" s="1"/>
  <c r="B4" i="7"/>
  <c r="C3" i="7"/>
  <c r="B3" i="7"/>
  <c r="C13" i="1"/>
  <c r="B13" i="1"/>
  <c r="C12" i="1"/>
  <c r="B12" i="1"/>
  <c r="C11" i="1"/>
  <c r="C10" i="1"/>
  <c r="C8" i="1"/>
  <c r="C7" i="1"/>
  <c r="B7" i="1"/>
  <c r="I3" i="7" l="1"/>
  <c r="F3" i="7"/>
  <c r="I15" i="7" l="1"/>
  <c r="F5" i="7"/>
  <c r="I16" i="7" s="1"/>
  <c r="F6" i="7"/>
  <c r="F9" i="7" s="1"/>
  <c r="I4" i="7" s="1"/>
  <c r="I5" i="7" l="1"/>
  <c r="I6" i="7" s="1"/>
  <c r="I7" i="7" s="1"/>
  <c r="I8" i="7" s="1"/>
  <c r="I9" i="7" s="1"/>
  <c r="I10" i="7" s="1"/>
  <c r="I11" i="7" s="1"/>
  <c r="I12" i="7" s="1"/>
  <c r="I13" i="7" s="1"/>
  <c r="I14" i="7" s="1"/>
  <c r="B12" i="7"/>
  <c r="B15" i="1" s="1"/>
</calcChain>
</file>

<file path=xl/sharedStrings.xml><?xml version="1.0" encoding="utf-8"?>
<sst xmlns="http://schemas.openxmlformats.org/spreadsheetml/2006/main" count="171" uniqueCount="144">
  <si>
    <t>Bewertung von Studienarbeiten</t>
  </si>
  <si>
    <t>Art der Arbeit</t>
  </si>
  <si>
    <t xml:space="preserve">* bitte auswählen * </t>
  </si>
  <si>
    <t>Titel der Arbeit</t>
  </si>
  <si>
    <t>Autor:in</t>
  </si>
  <si>
    <t>Punktzahl je Kategorie</t>
  </si>
  <si>
    <t>Erreichte Punkte</t>
  </si>
  <si>
    <t>Maximale Punkte</t>
  </si>
  <si>
    <t>Formalia</t>
  </si>
  <si>
    <t>Inhalt Einleitung</t>
  </si>
  <si>
    <t>Inhalt Hauptteil</t>
  </si>
  <si>
    <t>Inhalt Schluss</t>
  </si>
  <si>
    <t>Platz für</t>
  </si>
  <si>
    <t>weitere</t>
  </si>
  <si>
    <t>Kategorien</t>
  </si>
  <si>
    <t>Gesamtpunktzahl</t>
  </si>
  <si>
    <t>Entspricht Gesamtnote</t>
  </si>
  <si>
    <t>Bewertung der Formalia</t>
  </si>
  <si>
    <t>Kriterium</t>
  </si>
  <si>
    <t>0 - 3 Punkte</t>
  </si>
  <si>
    <t>4 - 7 Punkte</t>
  </si>
  <si>
    <t>8 - 10 Punkte</t>
  </si>
  <si>
    <t>Gewichtung</t>
  </si>
  <si>
    <t>Deckblatt</t>
  </si>
  <si>
    <t>Wichtige Angaben auf dem Deckblatt fehlen.</t>
  </si>
  <si>
    <t>Das Deckblatt enthält alle nötigen Angaben und/oder entspricht der Dokumentvorlage.</t>
  </si>
  <si>
    <t>Das Deckblatt enthält alle nötigen Angaben und ist ansprechend gestaltet.</t>
  </si>
  <si>
    <t>Verzeichnisse (Inhalt, Abbildungen, Tabellen, Abkürzungen)</t>
  </si>
  <si>
    <t>Verzeichnisse sind fehlerhaft oder fehlen ganz.</t>
  </si>
  <si>
    <t>Verzeichnisse sind weitgehend vorhanden, weisen aber Inkosistenzen auf.</t>
  </si>
  <si>
    <t>Alle Verzeichnisse sind vorhanden, vollständig und korrekt.</t>
  </si>
  <si>
    <t>Tabellen und Abbildungen</t>
  </si>
  <si>
    <t>Tabellen und Abbildungen stehen losgelöst vom Inhalt und sind schlecht lesbar.</t>
  </si>
  <si>
    <t>Tabellen und Abbildungen sind lesbar, haben aber wenig Bezug zum Inhalt.</t>
  </si>
  <si>
    <t>Tabellen und Abbildungen unterstützen die Aussagen des Textes und sind sehr gut lesbar.</t>
  </si>
  <si>
    <t>Literaturverzeichnis</t>
  </si>
  <si>
    <t>Das Literaturverzeichnis ist unvollständig und folgt keinem wissenschaftlichen Standard (z.B. APA oder MLA).</t>
  </si>
  <si>
    <t>Das Literaturverzeichnis ist unvollständig; einzelne Angaben fehlen teilweise.</t>
  </si>
  <si>
    <t>Das Literaturverzeichnis ist vollständig, korrekt und folgt wissenschaftlichen Standards.</t>
  </si>
  <si>
    <t>Sprache</t>
  </si>
  <si>
    <t>Die Ausführungen sind von Umgangssprache durchzogen und beinhalten zahlreiche grammatische Fehler und Fehler in Orthografie und Interpunktion.</t>
  </si>
  <si>
    <t>Die Ausführungen sind weitgehend korrekt, weisen Unschärfen und Inkonsistenzen auf, orientieren sich aber insgesamt aber an der Fachsprache.</t>
  </si>
  <si>
    <t>Die Ausführungen sind sprachlich auf hohem Niveau, verständlich und prägnant, Orthografie und Interpunktion sind einwandfrei.</t>
  </si>
  <si>
    <t>Zitate, Quellenangaben, Verweise im Text</t>
  </si>
  <si>
    <t>Zitate fehlen und/oder sind nicht gekennzeichnet, Quellen sind unvollständig oder nicht nachvollziehbar.</t>
  </si>
  <si>
    <t>Zitate sind teilweise gekennzeichnet, Quellen sind inkonsistent dargestellt.</t>
  </si>
  <si>
    <t>Zitate, Quellen und Verweise sind sauber und korrekt gekennzeichnet.</t>
  </si>
  <si>
    <t>Länge / Umfang</t>
  </si>
  <si>
    <t>Die Arbeit liegt mehr als 15% unterhalb/oberhalb des in der Prüfungsordnung festgelegten Umfangs.</t>
  </si>
  <si>
    <t>Die Arbeit liegt mehr als 10% aber weniger als 15% unterhalb/oberhalb des in der Prüfungsordnung festgelegten Umfangs.</t>
  </si>
  <si>
    <t>Die Arbeit entspricht dem in der Prüfungsordnung festgelegten Umfang (+-10%).</t>
  </si>
  <si>
    <t>Bewertung der Einleitung</t>
  </si>
  <si>
    <t>Relevanz des Themas</t>
  </si>
  <si>
    <t>Es wird nicht oder sehr knapp  auf die Relevanz des Themas eingegangen.</t>
  </si>
  <si>
    <t>Die Relevanz des Themas wird in eingeschränktem Kontext erläutert.</t>
  </si>
  <si>
    <t>Die Releanz des Themas wird deutlich gezeigt und in einen wissenschaftlichen und gesellschaftlichen Kontext gestellt.</t>
  </si>
  <si>
    <t>Formulierung der Fragestellung bzw. der Forschungsfragen</t>
  </si>
  <si>
    <t>Die Forschungsfragen sind unzureichend detailliert formuliert und lässt zu viel Raum für Interpretation.</t>
  </si>
  <si>
    <t>Forschungsfragen und Hypothesen liegen vor, sind aber unscharf formuliert.</t>
  </si>
  <si>
    <t>Die Forschungsfragen bzw. Hypothesen sind eindeutig und wenig bis keinem Interpretationsspielraum formuliert.</t>
  </si>
  <si>
    <t>Überblick über die Arbeit</t>
  </si>
  <si>
    <t>Es wird kein Überblick über die Arbeit gegeben.</t>
  </si>
  <si>
    <t>Es wird ein kurzer Überblick über die Arbeit und deren Struktur gegeben.</t>
  </si>
  <si>
    <t>Der Überblick skizziert die Arbeit und erläutert die logische Abfolge der Inhalte.</t>
  </si>
  <si>
    <t>Bewertung des Hauptteils</t>
  </si>
  <si>
    <t>Stand der Forschung zum gewählten Thema</t>
  </si>
  <si>
    <t>Der Stand der Forschung wird nicht oder nur am Rande erwähnt.</t>
  </si>
  <si>
    <t>Der Stand der Forschung wird an einigen Beispielen exemplarisch genannt.</t>
  </si>
  <si>
    <t>Der Stand der Forschung wird ausführlich dargelegt und besondere Vorarbeiten hervorgehoben.</t>
  </si>
  <si>
    <t>Breite und Tiefe der Themenbearbeitung</t>
  </si>
  <si>
    <t>Das Thema und einzelne Aspekte stehen nebeneinander und werden für isoliert bearbeitet.</t>
  </si>
  <si>
    <t>Das Thema und einzelne Aspekte werden nur punktuell intensiv vertieft.</t>
  </si>
  <si>
    <t>Das Thema und einzelne Aspekte werden ausführlich und gleichbleibend detailliert bearbeitet.</t>
  </si>
  <si>
    <t>Bearbeitung der Fragestellung</t>
  </si>
  <si>
    <t>Die Ausarbeitung streift die Fragestellung lediglich.</t>
  </si>
  <si>
    <t>Die Fragestellung wird hinreichend erörtert.</t>
  </si>
  <si>
    <t>Die Fragestellung der Arbeit wird konsequent verfolgt und systematisch bearbeitet.</t>
  </si>
  <si>
    <t>Logik/Stringenz</t>
  </si>
  <si>
    <t>Die Argumentation der Arbeit erfolgt sprunghaft ohne erkennbare Systematik.</t>
  </si>
  <si>
    <t>Die Argumentation weist einen roten Faden auf und ist in sich schlüssig.</t>
  </si>
  <si>
    <t>Die Argumentation ist logisch und nachvollziehbar. Sie zeigt in den Schlussfolgerungen innovative Ansätze.</t>
  </si>
  <si>
    <t>Verwendung angemessener Methoden</t>
  </si>
  <si>
    <t>Das methodische Vorgehen ist für die Untersuchung unzureichend geeignet und nicht weiter beschrieben.</t>
  </si>
  <si>
    <t>Das methodische Vorgehen ist erklärt und dem Untersuchungsdesign angemessen.</t>
  </si>
  <si>
    <t>Das methodische Vorgehen ist sauber beschrieben und begründet. Die Methoden sind für das Untersuchungsdesign sehr gut geeignet.</t>
  </si>
  <si>
    <t>Bezug der Untersuchung auf die angeführte Theoretische Basis</t>
  </si>
  <si>
    <t>Die angeführte Literatur steht weitgehend neben den Ergebnissen der Untersuchung, Bezüge werden nicht hergestellt.</t>
  </si>
  <si>
    <t>Die Untersuchungsergebnisse werden mit der aufgeführten Literatur in Bezug gesetzt.</t>
  </si>
  <si>
    <t>Die Untersuchung und deren Ergebnisse werden stark auf die genannte theoretische Basis bezogen und Implikationen daraus abgeleitet.</t>
  </si>
  <si>
    <t>Eigenständigkeit</t>
  </si>
  <si>
    <t>Es sind keine bis wenige eingenständige Gedanken zum Thema erkennbar.</t>
  </si>
  <si>
    <t>Die Ausführungen zeigen eine eigenständige Auseinandersetzung mit dem gewählten Thema.</t>
  </si>
  <si>
    <t>Die Ausführungen zeigen eine eigenständige und kritische Auseinandersetzung sowohl mit den theoretischen Grundlagen als auch mit den dokumentierten Ergebnissen.</t>
  </si>
  <si>
    <t>Bewertung des Schlusses</t>
  </si>
  <si>
    <t>Zusammenfassung der Ergebnisse</t>
  </si>
  <si>
    <t>Die Ergebnisse stehen werden am Ende nicht zusammengefasst dargestellt.</t>
  </si>
  <si>
    <t>Die Ergebnisse werden zusammengefasst.</t>
  </si>
  <si>
    <t>Die Ergebnisse werden zusammengefasst und aufeinander bezogen.</t>
  </si>
  <si>
    <t>Reflexion der Ergebnisse</t>
  </si>
  <si>
    <t>Die Ergebnisse werden nicht weiter hinterfragt.</t>
  </si>
  <si>
    <t>Die Ergebnisse werden kritisch betrachtet.</t>
  </si>
  <si>
    <t>Die Ergebnisse werden kritisch betrachtet und vor dem Hintergrund des Stands der Forschung erörtert.</t>
  </si>
  <si>
    <t>Diskussion möglicher Konsequenzen</t>
  </si>
  <si>
    <t>Weitere Konsequenzen der Ergebnisse werden nicht genannt.</t>
  </si>
  <si>
    <t>Mögliche Konsequenzen werden aufgezeigt.</t>
  </si>
  <si>
    <t>Mögliche Konsequenzen werden aufgezeigt und Überlegungen über Vorschläge für fortführende  Untersuchungen werden angestellt.</t>
  </si>
  <si>
    <t>Bewertung des Medieneinsatzes für die Wissenschaft</t>
  </si>
  <si>
    <t>Zitiersoftware (z.B.  Zotero, Citavi)</t>
  </si>
  <si>
    <t>Es ist nicht erkennbar, dass eine Literaturverwaltung eingesetzt wird.</t>
  </si>
  <si>
    <t>Eine Zitiersoftware wird verwendet (konsistentes Literaturverzeichnis).</t>
  </si>
  <si>
    <t>Gestaltung des digitalen Dokuments</t>
  </si>
  <si>
    <t>Automatische Formatier- und Verzeichnisfunktionen werden nicht verwendet.</t>
  </si>
  <si>
    <t>Grundlegende Funktionen werden verwendet (automatisches Inhaltsverzeichnis etc.).</t>
  </si>
  <si>
    <t>Das Dokument ist technisch sauber erstellt und darüber hinaus sind Verzeichnisse und Verweise als Hyperlinks gesetzt.</t>
  </si>
  <si>
    <t>Forschungsdaten</t>
  </si>
  <si>
    <t>Die Ausarbeitung wird als einziges Dokument abgegeben.</t>
  </si>
  <si>
    <t>Die Arbeit wird mit einem Anhang abgegeben, in dem die wichtigsten Daten (z.B. Interviewtranskriptionen) vorliegen.</t>
  </si>
  <si>
    <t>Die Arbeit und die wichtigsten im Entstehungsprozess entstandenen Forschungsdaten liegen sauber organisiert in offenen Dateiformaten vor.</t>
  </si>
  <si>
    <t>Berechnungen</t>
  </si>
  <si>
    <t>Maximal Punktzahlen</t>
  </si>
  <si>
    <t>Erreichte Punktzahlen</t>
  </si>
  <si>
    <t>Vorgaben</t>
  </si>
  <si>
    <t>Punkte</t>
  </si>
  <si>
    <t>Notenzuweisung</t>
  </si>
  <si>
    <t>Punktzahl</t>
  </si>
  <si>
    <t>Mindestpunktzahl für Bestehen (4,0) (50%)</t>
  </si>
  <si>
    <t>Einleitung</t>
  </si>
  <si>
    <t>Mindestpunktzahl für Bestnote (1,0) (95%)</t>
  </si>
  <si>
    <t>Hauptteil</t>
  </si>
  <si>
    <t>Nicht bestanden bei Mindestpunktzahl - 1</t>
  </si>
  <si>
    <t>Schluss</t>
  </si>
  <si>
    <t>Differenz von 1,0 zu 4,0 in Punkten</t>
  </si>
  <si>
    <t>Medieneinsatz</t>
  </si>
  <si>
    <t>... WEITERE</t>
  </si>
  <si>
    <t>... KATEGORIEN</t>
  </si>
  <si>
    <t>Notenschritte zwischen 1,0 und 4,0 (ganz, 0,3 und 0,5)</t>
  </si>
  <si>
    <t>Gesamt</t>
  </si>
  <si>
    <t>Weitere Kategorien (z.B. Medieneinsatz) können nach dem selben Schema ergänzt werden; entsprechend ist je Kategorie ein neues Tabellenblatt anzulegen, in dem die jeweiligen Kriterien vermerkt und gerichtet sind. Gesamt- und erreichte Punktzahl müssen von dort in diese Berechnungstabelle verwiesen werden.</t>
  </si>
  <si>
    <t>Berechnet sich aus der Summe von 10 Punkten je Kriterium MAL deren Gewichtung</t>
  </si>
  <si>
    <t>Berechnet sich aus der Summe der tatsächlich erreichten Punktzahl je Kriterium MAL deren Gewichtung</t>
  </si>
  <si>
    <t>Für das Erreichen der Note 1,0 sind 95% aller Punkte notwendig; für die Note 4,0 50% aller Punkte. Ein Punkt weniger als 50% hat ein Nicht-Bestehen zur Folge.</t>
  </si>
  <si>
    <t>Die Notenschritte erfolgen bei jeweils 7,5 Punkten Abstand. Wenn mehr Kategorien angelegt sind steigt dieser Wert, da auch die mögliche Gesamtpunktzahl steigt.</t>
  </si>
  <si>
    <t>Es können auch K.O.-Kriterien definiert werden, die zum sofortigen Nicht-Bestehen führen, z.B. Plagiate.</t>
  </si>
  <si>
    <t>Eine Zitiersoftware wird eingesetzt und die Arbeit digital mit einem zusätzlichen Zitierstil und der gesamten Literaturdatenbank (ohne Volltexte) digital abgegeben.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</si>
</sst>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color indexed="8"/>
      <name val="Helvetica Neue"/>
    </font>
    <font>
      <b/>
      <sz val="12"/>
      <color indexed="8"/>
      <name val="Helvetica Neue"/>
    </font>
    <font>
      <b/>
      <sz val="10"/>
      <color indexed="8"/>
      <name val="Helvetica Neue"/>
    </font>
    <font>
      <i/>
      <sz val="10"/>
      <color indexed="8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2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20"/>
      </bottom>
      <diagonal/>
    </border>
    <border>
      <left style="thin">
        <color indexed="8"/>
      </left>
      <right style="thin">
        <color indexed="10"/>
      </right>
      <top style="thin">
        <color indexed="2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20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0" borderId="8" xfId="0" applyNumberFormat="1" applyFont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12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3" fillId="2" borderId="13" xfId="0" applyNumberFormat="1" applyFont="1" applyFill="1" applyBorder="1" applyAlignment="1">
      <alignment vertical="top" wrapText="1"/>
    </xf>
    <xf numFmtId="0" fontId="0" fillId="0" borderId="14" xfId="0" applyNumberFormat="1" applyFont="1" applyBorder="1" applyAlignment="1">
      <alignment vertical="top" wrapText="1"/>
    </xf>
    <xf numFmtId="0" fontId="0" fillId="0" borderId="15" xfId="0" applyNumberFormat="1" applyFont="1" applyBorder="1" applyAlignment="1">
      <alignment vertical="top" wrapText="1"/>
    </xf>
    <xf numFmtId="49" fontId="2" fillId="0" borderId="16" xfId="0" applyNumberFormat="1" applyFont="1" applyBorder="1" applyAlignment="1">
      <alignment vertical="top" wrapText="1"/>
    </xf>
    <xf numFmtId="0" fontId="0" fillId="0" borderId="16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49" fontId="2" fillId="3" borderId="3" xfId="0" applyNumberFormat="1" applyFont="1" applyFill="1" applyBorder="1" applyAlignment="1">
      <alignment vertical="top" wrapText="1"/>
    </xf>
    <xf numFmtId="0" fontId="2" fillId="3" borderId="3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4" borderId="17" xfId="0" applyNumberFormat="1" applyFont="1" applyFill="1" applyBorder="1" applyAlignment="1">
      <alignment vertical="top" wrapText="1"/>
    </xf>
    <xf numFmtId="49" fontId="2" fillId="5" borderId="17" xfId="0" applyNumberFormat="1" applyFont="1" applyFill="1" applyBorder="1" applyAlignment="1">
      <alignment vertical="top" wrapText="1"/>
    </xf>
    <xf numFmtId="49" fontId="2" fillId="6" borderId="17" xfId="0" applyNumberFormat="1" applyFont="1" applyFill="1" applyBorder="1" applyAlignment="1">
      <alignment vertical="top" wrapText="1"/>
    </xf>
    <xf numFmtId="49" fontId="2" fillId="7" borderId="18" xfId="0" applyNumberFormat="1" applyFont="1" applyFill="1" applyBorder="1" applyAlignment="1">
      <alignment vertical="top" wrapText="1"/>
    </xf>
    <xf numFmtId="49" fontId="2" fillId="4" borderId="19" xfId="0" applyNumberFormat="1" applyFont="1" applyFill="1" applyBorder="1" applyAlignment="1">
      <alignment vertical="top" wrapText="1"/>
    </xf>
    <xf numFmtId="49" fontId="2" fillId="2" borderId="20" xfId="0" applyNumberFormat="1" applyFont="1" applyFill="1" applyBorder="1" applyAlignment="1">
      <alignment vertical="top" wrapText="1"/>
    </xf>
    <xf numFmtId="49" fontId="0" fillId="0" borderId="21" xfId="0" applyNumberFormat="1" applyFont="1" applyBorder="1" applyAlignment="1">
      <alignment vertical="top" wrapText="1"/>
    </xf>
    <xf numFmtId="49" fontId="0" fillId="0" borderId="22" xfId="0" applyNumberFormat="1" applyFont="1" applyBorder="1" applyAlignment="1">
      <alignment vertical="top" wrapText="1"/>
    </xf>
    <xf numFmtId="49" fontId="0" fillId="0" borderId="23" xfId="0" applyNumberFormat="1" applyFont="1" applyBorder="1" applyAlignment="1">
      <alignment vertical="top" wrapText="1"/>
    </xf>
    <xf numFmtId="0" fontId="2" fillId="8" borderId="24" xfId="0" applyFont="1" applyFill="1" applyBorder="1" applyAlignment="1">
      <alignment vertical="top" wrapText="1"/>
    </xf>
    <xf numFmtId="0" fontId="0" fillId="0" borderId="22" xfId="0" applyNumberFormat="1" applyFont="1" applyBorder="1" applyAlignment="1">
      <alignment vertical="top" wrapText="1"/>
    </xf>
    <xf numFmtId="49" fontId="0" fillId="9" borderId="2" xfId="0" applyNumberFormat="1" applyFont="1" applyFill="1" applyBorder="1" applyAlignment="1">
      <alignment vertical="top" wrapText="1"/>
    </xf>
    <xf numFmtId="49" fontId="0" fillId="9" borderId="3" xfId="0" applyNumberFormat="1" applyFont="1" applyFill="1" applyBorder="1" applyAlignment="1">
      <alignment vertical="top" wrapText="1"/>
    </xf>
    <xf numFmtId="49" fontId="0" fillId="9" borderId="25" xfId="0" applyNumberFormat="1" applyFont="1" applyFill="1" applyBorder="1" applyAlignment="1">
      <alignment vertical="top" wrapText="1"/>
    </xf>
    <xf numFmtId="0" fontId="2" fillId="8" borderId="26" xfId="0" applyFont="1" applyFill="1" applyBorder="1" applyAlignment="1">
      <alignment vertical="top" wrapText="1"/>
    </xf>
    <xf numFmtId="0" fontId="0" fillId="9" borderId="3" xfId="0" applyNumberFormat="1" applyFont="1" applyFill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25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4" borderId="27" xfId="0" applyFont="1" applyFill="1" applyBorder="1" applyAlignment="1">
      <alignment vertical="top" wrapText="1"/>
    </xf>
    <xf numFmtId="49" fontId="2" fillId="4" borderId="28" xfId="0" applyNumberFormat="1" applyFont="1" applyFill="1" applyBorder="1" applyAlignment="1">
      <alignment vertical="top" wrapText="1"/>
    </xf>
    <xf numFmtId="49" fontId="2" fillId="4" borderId="29" xfId="0" applyNumberFormat="1" applyFont="1" applyFill="1" applyBorder="1" applyAlignment="1">
      <alignment vertical="top" wrapText="1"/>
    </xf>
    <xf numFmtId="0" fontId="2" fillId="4" borderId="30" xfId="0" applyFont="1" applyFill="1" applyBorder="1" applyAlignment="1">
      <alignment vertical="top" wrapText="1"/>
    </xf>
    <xf numFmtId="49" fontId="2" fillId="4" borderId="27" xfId="0" applyNumberFormat="1" applyFont="1" applyFill="1" applyBorder="1" applyAlignment="1">
      <alignment vertical="top" wrapText="1"/>
    </xf>
    <xf numFmtId="49" fontId="2" fillId="2" borderId="31" xfId="0" applyNumberFormat="1" applyFont="1" applyFill="1" applyBorder="1" applyAlignment="1">
      <alignment vertical="top" wrapText="1"/>
    </xf>
    <xf numFmtId="0" fontId="0" fillId="0" borderId="21" xfId="0" applyNumberFormat="1" applyFont="1" applyBorder="1" applyAlignment="1">
      <alignment vertical="top" wrapText="1"/>
    </xf>
    <xf numFmtId="0" fontId="0" fillId="0" borderId="23" xfId="0" applyNumberFormat="1" applyFont="1" applyBorder="1" applyAlignment="1">
      <alignment vertical="top" wrapText="1"/>
    </xf>
    <xf numFmtId="0" fontId="0" fillId="0" borderId="32" xfId="0" applyFont="1" applyBorder="1" applyAlignment="1">
      <alignment vertical="top" wrapText="1"/>
    </xf>
    <xf numFmtId="49" fontId="0" fillId="0" borderId="24" xfId="0" applyNumberFormat="1" applyFont="1" applyBorder="1" applyAlignment="1">
      <alignment vertical="top" wrapText="1"/>
    </xf>
    <xf numFmtId="0" fontId="0" fillId="0" borderId="24" xfId="0" applyNumberFormat="1" applyFont="1" applyBorder="1" applyAlignment="1">
      <alignment vertical="top" wrapText="1"/>
    </xf>
    <xf numFmtId="164" fontId="0" fillId="0" borderId="23" xfId="0" applyNumberFormat="1" applyFont="1" applyBorder="1" applyAlignment="1">
      <alignment vertical="top" wrapText="1"/>
    </xf>
    <xf numFmtId="49" fontId="2" fillId="2" borderId="33" xfId="0" applyNumberFormat="1" applyFont="1" applyFill="1" applyBorder="1" applyAlignment="1">
      <alignment vertical="top" wrapText="1"/>
    </xf>
    <xf numFmtId="0" fontId="0" fillId="0" borderId="25" xfId="0" applyNumberFormat="1" applyFont="1" applyBorder="1" applyAlignment="1">
      <alignment vertical="top" wrapText="1"/>
    </xf>
    <xf numFmtId="0" fontId="0" fillId="0" borderId="34" xfId="0" applyFont="1" applyBorder="1" applyAlignment="1">
      <alignment vertical="top" wrapText="1"/>
    </xf>
    <xf numFmtId="49" fontId="0" fillId="0" borderId="26" xfId="0" applyNumberFormat="1" applyFont="1" applyBorder="1" applyAlignment="1">
      <alignment vertical="top" wrapText="1"/>
    </xf>
    <xf numFmtId="0" fontId="0" fillId="0" borderId="26" xfId="0" applyNumberFormat="1" applyFont="1" applyBorder="1" applyAlignment="1">
      <alignment vertical="top" wrapText="1"/>
    </xf>
    <xf numFmtId="164" fontId="0" fillId="0" borderId="25" xfId="0" applyNumberFormat="1" applyFont="1" applyBorder="1" applyAlignment="1">
      <alignment vertical="top" wrapText="1"/>
    </xf>
    <xf numFmtId="0" fontId="0" fillId="0" borderId="26" xfId="0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49" fontId="2" fillId="2" borderId="35" xfId="0" applyNumberFormat="1" applyFont="1" applyFill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36" xfId="0" applyFont="1" applyBorder="1" applyAlignment="1">
      <alignment vertical="top" wrapText="1"/>
    </xf>
    <xf numFmtId="49" fontId="0" fillId="0" borderId="37" xfId="0" applyNumberFormat="1" applyFont="1" applyBorder="1" applyAlignment="1">
      <alignment vertical="top" wrapText="1"/>
    </xf>
    <xf numFmtId="164" fontId="0" fillId="0" borderId="38" xfId="0" applyNumberFormat="1" applyFont="1" applyBorder="1" applyAlignment="1">
      <alignment vertical="top" wrapText="1"/>
    </xf>
    <xf numFmtId="49" fontId="2" fillId="2" borderId="39" xfId="0" applyNumberFormat="1" applyFont="1" applyFill="1" applyBorder="1" applyAlignment="1">
      <alignment vertical="top" wrapText="1"/>
    </xf>
    <xf numFmtId="0" fontId="0" fillId="0" borderId="40" xfId="0" applyNumberFormat="1" applyFont="1" applyBorder="1" applyAlignment="1">
      <alignment vertical="top" wrapText="1"/>
    </xf>
    <xf numFmtId="0" fontId="0" fillId="0" borderId="41" xfId="0" applyNumberFormat="1" applyFont="1" applyBorder="1" applyAlignment="1">
      <alignment vertical="top" wrapText="1"/>
    </xf>
    <xf numFmtId="0" fontId="0" fillId="0" borderId="42" xfId="0" applyFont="1" applyBorder="1" applyAlignment="1">
      <alignment vertical="top" wrapText="1"/>
    </xf>
    <xf numFmtId="0" fontId="0" fillId="0" borderId="43" xfId="0" applyFont="1" applyBorder="1" applyAlignment="1">
      <alignment vertical="top" wrapText="1"/>
    </xf>
    <xf numFmtId="0" fontId="2" fillId="2" borderId="44" xfId="0" applyFont="1" applyFill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49" fontId="2" fillId="3" borderId="33" xfId="0" applyNumberFormat="1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0" fontId="2" fillId="5" borderId="45" xfId="0" applyNumberFormat="1" applyFont="1" applyFill="1" applyBorder="1" applyAlignment="1">
      <alignment vertical="top" wrapText="1"/>
    </xf>
    <xf numFmtId="164" fontId="2" fillId="5" borderId="46" xfId="0" applyNumberFormat="1" applyFont="1" applyFill="1" applyBorder="1" applyAlignment="1">
      <alignment vertical="top" wrapText="1"/>
    </xf>
    <xf numFmtId="0" fontId="0" fillId="0" borderId="47" xfId="0" applyNumberFormat="1" applyFont="1" applyBorder="1" applyAlignment="1">
      <alignment vertical="top" wrapText="1"/>
    </xf>
    <xf numFmtId="164" fontId="0" fillId="0" borderId="48" xfId="0" applyNumberFormat="1" applyFont="1" applyBorder="1" applyAlignment="1">
      <alignment vertical="top" wrapText="1"/>
    </xf>
    <xf numFmtId="49" fontId="2" fillId="2" borderId="49" xfId="0" applyNumberFormat="1" applyFont="1" applyFill="1" applyBorder="1" applyAlignment="1">
      <alignment vertical="top" wrapText="1"/>
    </xf>
    <xf numFmtId="49" fontId="0" fillId="0" borderId="5" xfId="0" applyNumberFormat="1" applyFont="1" applyBorder="1" applyAlignment="1">
      <alignment vertical="top" wrapText="1"/>
    </xf>
    <xf numFmtId="49" fontId="0" fillId="0" borderId="38" xfId="0" applyNumberFormat="1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49" fontId="0" fillId="3" borderId="12" xfId="0" applyNumberFormat="1" applyFont="1" applyFill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49" fontId="0" fillId="0" borderId="2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BDBDB"/>
      <rgbColor rgb="FFA5A5A5"/>
      <rgbColor rgb="FF3F3F3F"/>
      <rgbColor rgb="FF7F7F7F"/>
      <rgbColor rgb="FFFFF056"/>
      <rgbColor rgb="FFBDC0BF"/>
      <rgbColor rgb="FFFE634D"/>
      <rgbColor rgb="FFFFD931"/>
      <rgbColor rgb="FF60D836"/>
      <rgbColor rgb="FFACE0F6"/>
      <rgbColor rgb="FFF4F4F4"/>
      <rgbColor rgb="FFBFBFB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503923</xdr:colOff>
      <xdr:row>0</xdr:row>
      <xdr:rowOff>491909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-19050" y="-284392"/>
          <a:ext cx="4174224" cy="49191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Alle Punkte bitte über die weiteren Tabellenblätter eintragen!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Die Übersicht errechnet sich automatisch!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showGridLines="0" workbookViewId="0">
      <pane xSplit="1" topLeftCell="G1" activePane="topRight" state="frozen"/>
      <selection pane="topRight"/>
    </sheetView>
  </sheetViews>
  <sheetFormatPr baseColWidth="10" defaultColWidth="16.33203125" defaultRowHeight="20" customHeight="1" x14ac:dyDescent="0.15"/>
  <cols>
    <col min="1" max="1" width="20" style="1" customWidth="1"/>
    <col min="2" max="2" width="28.1640625" style="1" customWidth="1"/>
    <col min="3" max="3" width="24" style="1" customWidth="1"/>
    <col min="4" max="4" width="16.33203125" style="1" customWidth="1"/>
    <col min="5" max="16384" width="16.33203125" style="1"/>
  </cols>
  <sheetData>
    <row r="1" spans="1:3" ht="44.75" customHeight="1" x14ac:dyDescent="0.15"/>
    <row r="2" spans="1:3" ht="28.75" customHeight="1" x14ac:dyDescent="0.15">
      <c r="A2" s="95" t="s">
        <v>0</v>
      </c>
      <c r="B2" s="95"/>
      <c r="C2" s="95"/>
    </row>
    <row r="3" spans="1:3" ht="20" customHeight="1" x14ac:dyDescent="0.15">
      <c r="A3" s="2" t="s">
        <v>1</v>
      </c>
      <c r="B3" s="96" t="s">
        <v>2</v>
      </c>
      <c r="C3" s="97"/>
    </row>
    <row r="4" spans="1:3" ht="20" customHeight="1" x14ac:dyDescent="0.15">
      <c r="A4" s="2" t="s">
        <v>3</v>
      </c>
      <c r="B4" s="98"/>
      <c r="C4" s="97"/>
    </row>
    <row r="5" spans="1:3" ht="20.25" customHeight="1" x14ac:dyDescent="0.15">
      <c r="A5" s="6" t="s">
        <v>4</v>
      </c>
      <c r="B5" s="99"/>
      <c r="C5" s="100"/>
    </row>
    <row r="6" spans="1:3" ht="20.75" customHeight="1" x14ac:dyDescent="0.15">
      <c r="A6" s="7" t="s">
        <v>5</v>
      </c>
      <c r="B6" s="8" t="s">
        <v>6</v>
      </c>
      <c r="C6" s="9" t="s">
        <v>7</v>
      </c>
    </row>
    <row r="7" spans="1:3" ht="20.25" customHeight="1" x14ac:dyDescent="0.15">
      <c r="A7" s="10" t="s">
        <v>8</v>
      </c>
      <c r="B7" s="11">
        <f>Berechnungen!C3</f>
        <v>0</v>
      </c>
      <c r="C7" s="12">
        <f>Berechnungen!B3</f>
        <v>60</v>
      </c>
    </row>
    <row r="8" spans="1:3" ht="20" customHeight="1" x14ac:dyDescent="0.15">
      <c r="A8" s="2" t="s">
        <v>9</v>
      </c>
      <c r="B8" s="13">
        <f>Berechnungen!C4</f>
        <v>0</v>
      </c>
      <c r="C8" s="14">
        <f>Berechnungen!B4</f>
        <v>30</v>
      </c>
    </row>
    <row r="9" spans="1:3" ht="20" customHeight="1" x14ac:dyDescent="0.15">
      <c r="A9" s="2" t="s">
        <v>10</v>
      </c>
      <c r="B9" s="13">
        <f>Berechnungen!C5</f>
        <v>0</v>
      </c>
      <c r="C9" s="14">
        <f>Berechnungen!B5</f>
        <v>80</v>
      </c>
    </row>
    <row r="10" spans="1:3" ht="20" customHeight="1" x14ac:dyDescent="0.15">
      <c r="A10" s="2" t="s">
        <v>11</v>
      </c>
      <c r="B10" s="13">
        <f>Berechnungen!C6</f>
        <v>0</v>
      </c>
      <c r="C10" s="14">
        <f>Berechnungen!B6</f>
        <v>30</v>
      </c>
    </row>
    <row r="11" spans="1:3" ht="20" customHeight="1" x14ac:dyDescent="0.15">
      <c r="A11" s="15" t="s">
        <v>12</v>
      </c>
      <c r="B11" s="13">
        <f>Berechnungen!C7</f>
        <v>0</v>
      </c>
      <c r="C11" s="14">
        <f>Berechnungen!B7</f>
        <v>20</v>
      </c>
    </row>
    <row r="12" spans="1:3" ht="20" customHeight="1" x14ac:dyDescent="0.15">
      <c r="A12" s="15" t="s">
        <v>13</v>
      </c>
      <c r="B12" s="13">
        <f>Berechnungen!C8</f>
        <v>0</v>
      </c>
      <c r="C12" s="14">
        <f>Berechnungen!B8</f>
        <v>0</v>
      </c>
    </row>
    <row r="13" spans="1:3" ht="20.75" customHeight="1" x14ac:dyDescent="0.15">
      <c r="A13" s="16" t="s">
        <v>14</v>
      </c>
      <c r="B13" s="17">
        <f>Berechnungen!C9</f>
        <v>0</v>
      </c>
      <c r="C13" s="18">
        <f>Berechnungen!B9</f>
        <v>0</v>
      </c>
    </row>
    <row r="14" spans="1:3" ht="20.75" customHeight="1" x14ac:dyDescent="0.15">
      <c r="A14" s="19" t="s">
        <v>15</v>
      </c>
      <c r="B14" s="20">
        <f>Berechnungen!C10</f>
        <v>0</v>
      </c>
      <c r="C14" s="21"/>
    </row>
    <row r="15" spans="1:3" ht="20" customHeight="1" x14ac:dyDescent="0.15">
      <c r="A15" s="22" t="s">
        <v>16</v>
      </c>
      <c r="B15" s="23">
        <f>Berechnungen!B12</f>
        <v>5</v>
      </c>
      <c r="C15" s="24"/>
    </row>
  </sheetData>
  <mergeCells count="4">
    <mergeCell ref="A2:C2"/>
    <mergeCell ref="B3:C3"/>
    <mergeCell ref="B4:C4"/>
    <mergeCell ref="B5:C5"/>
  </mergeCells>
  <dataValidations count="1">
    <dataValidation type="list" allowBlank="1" showInputMessage="1" showErrorMessage="1" sqref="B3" xr:uid="{00000000-0002-0000-0000-000000000000}">
      <formula1>"* bitte auswählen * ,Hausarbeit,Bachelor-Thesis,Master-Thesis"</formula1>
    </dataValidation>
  </dataValidation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20" customHeight="1" x14ac:dyDescent="0.15"/>
  <cols>
    <col min="1" max="1" width="22.6640625" style="25" customWidth="1"/>
    <col min="2" max="4" width="25.6640625" style="25" customWidth="1"/>
    <col min="5" max="5" width="16.33203125" style="25" customWidth="1"/>
    <col min="6" max="6" width="11" style="25" customWidth="1"/>
    <col min="7" max="7" width="16.33203125" style="25" customWidth="1"/>
    <col min="8" max="16384" width="16.33203125" style="25"/>
  </cols>
  <sheetData>
    <row r="1" spans="1:6" ht="28.75" customHeight="1" x14ac:dyDescent="0.15">
      <c r="A1" s="95" t="s">
        <v>17</v>
      </c>
      <c r="B1" s="95"/>
      <c r="C1" s="95"/>
      <c r="D1" s="95"/>
      <c r="E1" s="95"/>
      <c r="F1" s="95"/>
    </row>
    <row r="2" spans="1:6" ht="20.25" customHeight="1" x14ac:dyDescent="0.15">
      <c r="A2" s="26" t="s">
        <v>18</v>
      </c>
      <c r="B2" s="27" t="s">
        <v>19</v>
      </c>
      <c r="C2" s="28" t="s">
        <v>20</v>
      </c>
      <c r="D2" s="29" t="s">
        <v>21</v>
      </c>
      <c r="E2" s="30" t="s">
        <v>6</v>
      </c>
      <c r="F2" s="26" t="s">
        <v>22</v>
      </c>
    </row>
    <row r="3" spans="1:6" ht="76.75" customHeight="1" x14ac:dyDescent="0.15">
      <c r="A3" s="31" t="s">
        <v>23</v>
      </c>
      <c r="B3" s="32" t="s">
        <v>24</v>
      </c>
      <c r="C3" s="33" t="s">
        <v>25</v>
      </c>
      <c r="D3" s="34" t="s">
        <v>26</v>
      </c>
      <c r="E3" s="35"/>
      <c r="F3" s="36">
        <v>0.5</v>
      </c>
    </row>
    <row r="4" spans="1:6" ht="76.75" customHeight="1" x14ac:dyDescent="0.15">
      <c r="A4" s="2" t="s">
        <v>27</v>
      </c>
      <c r="B4" s="37" t="s">
        <v>28</v>
      </c>
      <c r="C4" s="38" t="s">
        <v>29</v>
      </c>
      <c r="D4" s="39" t="s">
        <v>30</v>
      </c>
      <c r="E4" s="40"/>
      <c r="F4" s="41">
        <v>0.5</v>
      </c>
    </row>
    <row r="5" spans="1:6" ht="76.75" customHeight="1" x14ac:dyDescent="0.15">
      <c r="A5" s="2" t="s">
        <v>31</v>
      </c>
      <c r="B5" s="3" t="s">
        <v>32</v>
      </c>
      <c r="C5" s="42" t="s">
        <v>33</v>
      </c>
      <c r="D5" s="43" t="s">
        <v>34</v>
      </c>
      <c r="E5" s="40"/>
      <c r="F5" s="14">
        <v>0.5</v>
      </c>
    </row>
    <row r="6" spans="1:6" ht="76.75" customHeight="1" x14ac:dyDescent="0.15">
      <c r="A6" s="2" t="s">
        <v>35</v>
      </c>
      <c r="B6" s="37" t="s">
        <v>36</v>
      </c>
      <c r="C6" s="38" t="s">
        <v>37</v>
      </c>
      <c r="D6" s="39" t="s">
        <v>38</v>
      </c>
      <c r="E6" s="40"/>
      <c r="F6" s="41">
        <v>1</v>
      </c>
    </row>
    <row r="7" spans="1:6" ht="76.75" customHeight="1" x14ac:dyDescent="0.15">
      <c r="A7" s="2" t="s">
        <v>39</v>
      </c>
      <c r="B7" s="3" t="s">
        <v>40</v>
      </c>
      <c r="C7" s="42" t="s">
        <v>41</v>
      </c>
      <c r="D7" s="43" t="s">
        <v>42</v>
      </c>
      <c r="E7" s="40"/>
      <c r="F7" s="14">
        <v>2</v>
      </c>
    </row>
    <row r="8" spans="1:6" ht="76.75" customHeight="1" x14ac:dyDescent="0.15">
      <c r="A8" s="2" t="s">
        <v>43</v>
      </c>
      <c r="B8" s="37" t="s">
        <v>44</v>
      </c>
      <c r="C8" s="38" t="s">
        <v>45</v>
      </c>
      <c r="D8" s="39" t="s">
        <v>46</v>
      </c>
      <c r="E8" s="40"/>
      <c r="F8" s="41">
        <v>1</v>
      </c>
    </row>
    <row r="9" spans="1:6" ht="76.75" customHeight="1" x14ac:dyDescent="0.15">
      <c r="A9" s="2" t="s">
        <v>47</v>
      </c>
      <c r="B9" s="3" t="s">
        <v>48</v>
      </c>
      <c r="C9" s="42" t="s">
        <v>49</v>
      </c>
      <c r="D9" s="43" t="s">
        <v>50</v>
      </c>
      <c r="E9" s="40"/>
      <c r="F9" s="14">
        <v>0.5</v>
      </c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20" customHeight="1" x14ac:dyDescent="0.15"/>
  <cols>
    <col min="1" max="1" width="22.6640625" style="44" customWidth="1"/>
    <col min="2" max="4" width="25.6640625" style="44" customWidth="1"/>
    <col min="5" max="5" width="16.33203125" style="44" customWidth="1"/>
    <col min="6" max="6" width="11" style="44" customWidth="1"/>
    <col min="7" max="7" width="16.33203125" style="44" customWidth="1"/>
    <col min="8" max="16384" width="16.33203125" style="44"/>
  </cols>
  <sheetData>
    <row r="1" spans="1:6" ht="28.75" customHeight="1" x14ac:dyDescent="0.15">
      <c r="A1" s="95" t="s">
        <v>51</v>
      </c>
      <c r="B1" s="95"/>
      <c r="C1" s="95"/>
      <c r="D1" s="95"/>
      <c r="E1" s="95"/>
      <c r="F1" s="95"/>
    </row>
    <row r="2" spans="1:6" ht="20.25" customHeight="1" x14ac:dyDescent="0.15">
      <c r="A2" s="26" t="s">
        <v>18</v>
      </c>
      <c r="B2" s="27" t="s">
        <v>19</v>
      </c>
      <c r="C2" s="28" t="s">
        <v>20</v>
      </c>
      <c r="D2" s="29" t="s">
        <v>21</v>
      </c>
      <c r="E2" s="30" t="s">
        <v>6</v>
      </c>
      <c r="F2" s="26" t="s">
        <v>22</v>
      </c>
    </row>
    <row r="3" spans="1:6" ht="76.75" customHeight="1" x14ac:dyDescent="0.15">
      <c r="A3" s="31" t="s">
        <v>52</v>
      </c>
      <c r="B3" s="32" t="s">
        <v>53</v>
      </c>
      <c r="C3" s="33" t="s">
        <v>54</v>
      </c>
      <c r="D3" s="34" t="s">
        <v>55</v>
      </c>
      <c r="E3" s="35"/>
      <c r="F3" s="36">
        <v>1</v>
      </c>
    </row>
    <row r="4" spans="1:6" ht="76.75" customHeight="1" x14ac:dyDescent="0.15">
      <c r="A4" s="2" t="s">
        <v>56</v>
      </c>
      <c r="B4" s="37" t="s">
        <v>57</v>
      </c>
      <c r="C4" s="38" t="s">
        <v>58</v>
      </c>
      <c r="D4" s="39" t="s">
        <v>59</v>
      </c>
      <c r="E4" s="40"/>
      <c r="F4" s="41">
        <v>1</v>
      </c>
    </row>
    <row r="5" spans="1:6" ht="76.75" customHeight="1" x14ac:dyDescent="0.15">
      <c r="A5" s="2" t="s">
        <v>60</v>
      </c>
      <c r="B5" s="3" t="s">
        <v>61</v>
      </c>
      <c r="C5" s="42" t="s">
        <v>62</v>
      </c>
      <c r="D5" s="43" t="s">
        <v>63</v>
      </c>
      <c r="E5" s="40"/>
      <c r="F5" s="14">
        <v>1</v>
      </c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9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20" customHeight="1" x14ac:dyDescent="0.15"/>
  <cols>
    <col min="1" max="1" width="22.6640625" style="45" customWidth="1"/>
    <col min="2" max="4" width="25.6640625" style="45" customWidth="1"/>
    <col min="5" max="5" width="16.33203125" style="45" customWidth="1"/>
    <col min="6" max="6" width="11" style="45" customWidth="1"/>
    <col min="7" max="7" width="16.33203125" style="45" customWidth="1"/>
    <col min="8" max="16384" width="16.33203125" style="45"/>
  </cols>
  <sheetData>
    <row r="1" spans="1:6" ht="28.75" customHeight="1" x14ac:dyDescent="0.15">
      <c r="A1" s="95" t="s">
        <v>64</v>
      </c>
      <c r="B1" s="95"/>
      <c r="C1" s="95"/>
      <c r="D1" s="95"/>
      <c r="E1" s="95"/>
      <c r="F1" s="95"/>
    </row>
    <row r="2" spans="1:6" ht="20.25" customHeight="1" x14ac:dyDescent="0.15">
      <c r="A2" s="26" t="s">
        <v>18</v>
      </c>
      <c r="B2" s="27" t="s">
        <v>19</v>
      </c>
      <c r="C2" s="28" t="s">
        <v>20</v>
      </c>
      <c r="D2" s="29" t="s">
        <v>21</v>
      </c>
      <c r="E2" s="30" t="s">
        <v>6</v>
      </c>
      <c r="F2" s="26" t="s">
        <v>22</v>
      </c>
    </row>
    <row r="3" spans="1:6" ht="76.75" customHeight="1" x14ac:dyDescent="0.15">
      <c r="A3" s="31" t="s">
        <v>65</v>
      </c>
      <c r="B3" s="32" t="s">
        <v>66</v>
      </c>
      <c r="C3" s="33" t="s">
        <v>67</v>
      </c>
      <c r="D3" s="34" t="s">
        <v>68</v>
      </c>
      <c r="E3" s="35"/>
      <c r="F3" s="36">
        <v>1</v>
      </c>
    </row>
    <row r="4" spans="1:6" ht="76.75" customHeight="1" x14ac:dyDescent="0.15">
      <c r="A4" s="2" t="s">
        <v>69</v>
      </c>
      <c r="B4" s="37" t="s">
        <v>70</v>
      </c>
      <c r="C4" s="38" t="s">
        <v>71</v>
      </c>
      <c r="D4" s="39" t="s">
        <v>72</v>
      </c>
      <c r="E4" s="40"/>
      <c r="F4" s="41">
        <v>1</v>
      </c>
    </row>
    <row r="5" spans="1:6" ht="76.75" customHeight="1" x14ac:dyDescent="0.15">
      <c r="A5" s="2" t="s">
        <v>73</v>
      </c>
      <c r="B5" s="3" t="s">
        <v>74</v>
      </c>
      <c r="C5" s="42" t="s">
        <v>75</v>
      </c>
      <c r="D5" s="43" t="s">
        <v>76</v>
      </c>
      <c r="E5" s="40"/>
      <c r="F5" s="14">
        <v>2</v>
      </c>
    </row>
    <row r="6" spans="1:6" ht="76.75" customHeight="1" x14ac:dyDescent="0.15">
      <c r="A6" s="2" t="s">
        <v>77</v>
      </c>
      <c r="B6" s="37" t="s">
        <v>78</v>
      </c>
      <c r="C6" s="38" t="s">
        <v>79</v>
      </c>
      <c r="D6" s="39" t="s">
        <v>80</v>
      </c>
      <c r="E6" s="40"/>
      <c r="F6" s="41">
        <v>1</v>
      </c>
    </row>
    <row r="7" spans="1:6" ht="76.75" customHeight="1" x14ac:dyDescent="0.15">
      <c r="A7" s="2" t="s">
        <v>81</v>
      </c>
      <c r="B7" s="3" t="s">
        <v>82</v>
      </c>
      <c r="C7" s="42" t="s">
        <v>83</v>
      </c>
      <c r="D7" s="43" t="s">
        <v>84</v>
      </c>
      <c r="E7" s="40"/>
      <c r="F7" s="14">
        <v>1</v>
      </c>
    </row>
    <row r="8" spans="1:6" ht="76.75" customHeight="1" x14ac:dyDescent="0.15">
      <c r="A8" s="2" t="s">
        <v>85</v>
      </c>
      <c r="B8" s="37" t="s">
        <v>86</v>
      </c>
      <c r="C8" s="38" t="s">
        <v>87</v>
      </c>
      <c r="D8" s="39" t="s">
        <v>88</v>
      </c>
      <c r="E8" s="40"/>
      <c r="F8" s="41">
        <v>1</v>
      </c>
    </row>
    <row r="9" spans="1:6" ht="76.75" customHeight="1" x14ac:dyDescent="0.15">
      <c r="A9" s="2" t="s">
        <v>89</v>
      </c>
      <c r="B9" s="3" t="s">
        <v>90</v>
      </c>
      <c r="C9" s="42" t="s">
        <v>91</v>
      </c>
      <c r="D9" s="43" t="s">
        <v>92</v>
      </c>
      <c r="E9" s="40"/>
      <c r="F9" s="14">
        <v>1</v>
      </c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20" customHeight="1" x14ac:dyDescent="0.15"/>
  <cols>
    <col min="1" max="1" width="22.6640625" style="46" customWidth="1"/>
    <col min="2" max="4" width="25.6640625" style="46" customWidth="1"/>
    <col min="5" max="5" width="16.33203125" style="46" customWidth="1"/>
    <col min="6" max="6" width="11" style="46" customWidth="1"/>
    <col min="7" max="7" width="16.33203125" style="46" customWidth="1"/>
    <col min="8" max="16384" width="16.33203125" style="46"/>
  </cols>
  <sheetData>
    <row r="1" spans="1:6" ht="28.75" customHeight="1" x14ac:dyDescent="0.15">
      <c r="A1" s="95" t="s">
        <v>93</v>
      </c>
      <c r="B1" s="95"/>
      <c r="C1" s="95"/>
      <c r="D1" s="95"/>
      <c r="E1" s="95"/>
      <c r="F1" s="95"/>
    </row>
    <row r="2" spans="1:6" ht="20.25" customHeight="1" x14ac:dyDescent="0.15">
      <c r="A2" s="26" t="s">
        <v>18</v>
      </c>
      <c r="B2" s="27" t="s">
        <v>19</v>
      </c>
      <c r="C2" s="28" t="s">
        <v>20</v>
      </c>
      <c r="D2" s="29" t="s">
        <v>21</v>
      </c>
      <c r="E2" s="30" t="s">
        <v>6</v>
      </c>
      <c r="F2" s="26" t="s">
        <v>22</v>
      </c>
    </row>
    <row r="3" spans="1:6" ht="76.75" customHeight="1" x14ac:dyDescent="0.15">
      <c r="A3" s="31" t="s">
        <v>94</v>
      </c>
      <c r="B3" s="32" t="s">
        <v>95</v>
      </c>
      <c r="C3" s="33" t="s">
        <v>96</v>
      </c>
      <c r="D3" s="34" t="s">
        <v>97</v>
      </c>
      <c r="E3" s="35"/>
      <c r="F3" s="36">
        <v>1</v>
      </c>
    </row>
    <row r="4" spans="1:6" ht="76.75" customHeight="1" x14ac:dyDescent="0.15">
      <c r="A4" s="2" t="s">
        <v>98</v>
      </c>
      <c r="B4" s="37" t="s">
        <v>99</v>
      </c>
      <c r="C4" s="38" t="s">
        <v>100</v>
      </c>
      <c r="D4" s="39" t="s">
        <v>101</v>
      </c>
      <c r="E4" s="40"/>
      <c r="F4" s="41">
        <v>1</v>
      </c>
    </row>
    <row r="5" spans="1:6" ht="76.75" customHeight="1" x14ac:dyDescent="0.15">
      <c r="A5" s="2" t="s">
        <v>102</v>
      </c>
      <c r="B5" s="3" t="s">
        <v>103</v>
      </c>
      <c r="C5" s="42" t="s">
        <v>104</v>
      </c>
      <c r="D5" s="43" t="s">
        <v>105</v>
      </c>
      <c r="E5" s="40"/>
      <c r="F5" s="14">
        <v>1</v>
      </c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5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D3" sqref="D3"/>
    </sheetView>
  </sheetViews>
  <sheetFormatPr baseColWidth="10" defaultColWidth="16.33203125" defaultRowHeight="20" customHeight="1" x14ac:dyDescent="0.15"/>
  <cols>
    <col min="1" max="1" width="22.6640625" style="47" customWidth="1"/>
    <col min="2" max="4" width="25.6640625" style="47" customWidth="1"/>
    <col min="5" max="5" width="16.33203125" style="47" customWidth="1"/>
    <col min="6" max="6" width="11" style="47" customWidth="1"/>
    <col min="7" max="7" width="16.33203125" style="47" customWidth="1"/>
    <col min="8" max="16384" width="16.33203125" style="47"/>
  </cols>
  <sheetData>
    <row r="1" spans="1:6" ht="28.75" customHeight="1" x14ac:dyDescent="0.15">
      <c r="A1" s="95" t="s">
        <v>106</v>
      </c>
      <c r="B1" s="95"/>
      <c r="C1" s="95"/>
      <c r="D1" s="95"/>
      <c r="E1" s="95"/>
      <c r="F1" s="95"/>
    </row>
    <row r="2" spans="1:6" ht="20.25" customHeight="1" x14ac:dyDescent="0.15">
      <c r="A2" s="26" t="s">
        <v>18</v>
      </c>
      <c r="B2" s="27" t="s">
        <v>19</v>
      </c>
      <c r="C2" s="28" t="s">
        <v>20</v>
      </c>
      <c r="D2" s="29" t="s">
        <v>21</v>
      </c>
      <c r="E2" s="30" t="s">
        <v>6</v>
      </c>
      <c r="F2" s="26" t="s">
        <v>22</v>
      </c>
    </row>
    <row r="3" spans="1:6" ht="80.25" customHeight="1" x14ac:dyDescent="0.15">
      <c r="A3" s="31" t="s">
        <v>107</v>
      </c>
      <c r="B3" s="32" t="s">
        <v>108</v>
      </c>
      <c r="C3" s="33" t="s">
        <v>109</v>
      </c>
      <c r="D3" s="34" t="s">
        <v>143</v>
      </c>
      <c r="E3" s="35"/>
      <c r="F3" s="36">
        <v>1</v>
      </c>
    </row>
    <row r="4" spans="1:6" ht="76.75" customHeight="1" x14ac:dyDescent="0.15">
      <c r="A4" s="2" t="s">
        <v>110</v>
      </c>
      <c r="B4" s="37" t="s">
        <v>111</v>
      </c>
      <c r="C4" s="38" t="s">
        <v>112</v>
      </c>
      <c r="D4" s="39" t="s">
        <v>113</v>
      </c>
      <c r="E4" s="40"/>
      <c r="F4" s="41">
        <v>0.5</v>
      </c>
    </row>
    <row r="5" spans="1:6" ht="76.75" customHeight="1" x14ac:dyDescent="0.15">
      <c r="A5" s="2" t="s">
        <v>114</v>
      </c>
      <c r="B5" s="3" t="s">
        <v>115</v>
      </c>
      <c r="C5" s="42" t="s">
        <v>116</v>
      </c>
      <c r="D5" s="43" t="s">
        <v>117</v>
      </c>
      <c r="E5" s="40"/>
      <c r="F5" s="14">
        <v>0.5</v>
      </c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20" customHeight="1" x14ac:dyDescent="0.15"/>
  <cols>
    <col min="1" max="1" width="21.33203125" style="48" customWidth="1"/>
    <col min="2" max="3" width="16.33203125" style="48" customWidth="1"/>
    <col min="4" max="4" width="6.1640625" style="48" customWidth="1"/>
    <col min="5" max="5" width="47.5" style="48" customWidth="1"/>
    <col min="6" max="6" width="16.33203125" style="48" customWidth="1"/>
    <col min="7" max="7" width="3.5" style="48" customWidth="1"/>
    <col min="8" max="8" width="15" style="48" customWidth="1"/>
    <col min="9" max="9" width="14.83203125" style="48" customWidth="1"/>
    <col min="10" max="10" width="16.33203125" style="48" customWidth="1"/>
    <col min="11" max="16384" width="16.33203125" style="48"/>
  </cols>
  <sheetData>
    <row r="1" spans="1:9" ht="28.75" customHeight="1" x14ac:dyDescent="0.15">
      <c r="A1" s="95" t="s">
        <v>118</v>
      </c>
      <c r="B1" s="95"/>
      <c r="C1" s="95"/>
      <c r="D1" s="95"/>
      <c r="E1" s="95"/>
      <c r="F1" s="95"/>
      <c r="G1" s="95"/>
      <c r="H1" s="95"/>
      <c r="I1" s="95"/>
    </row>
    <row r="2" spans="1:9" ht="32.5" customHeight="1" x14ac:dyDescent="0.15">
      <c r="A2" s="49"/>
      <c r="B2" s="50" t="s">
        <v>119</v>
      </c>
      <c r="C2" s="51" t="s">
        <v>120</v>
      </c>
      <c r="D2" s="52"/>
      <c r="E2" s="53" t="s">
        <v>121</v>
      </c>
      <c r="F2" s="51" t="s">
        <v>122</v>
      </c>
      <c r="G2" s="52"/>
      <c r="H2" s="53" t="s">
        <v>123</v>
      </c>
      <c r="I2" s="51" t="s">
        <v>124</v>
      </c>
    </row>
    <row r="3" spans="1:9" ht="20.25" customHeight="1" x14ac:dyDescent="0.15">
      <c r="A3" s="54" t="s">
        <v>8</v>
      </c>
      <c r="B3" s="55">
        <f>10*Formalia!F3+10*Formalia!F4+10*Formalia!F5+10*Formalia!F6+10*Formalia!F7+10*Formalia!F8+10*Formalia!F9</f>
        <v>60</v>
      </c>
      <c r="C3" s="56">
        <f>Formalia!E3*Formalia!F3+Formalia!E4*Formalia!F4+Formalia!E5*Formalia!F5+Formalia!E6*Formalia!F6+Formalia!E7*Formalia!F7+Formalia!E8*Formalia!F8+Formalia!E9*Formalia!F9</f>
        <v>0</v>
      </c>
      <c r="D3" s="57"/>
      <c r="E3" s="58" t="s">
        <v>125</v>
      </c>
      <c r="F3" s="56">
        <f>B10/2</f>
        <v>110</v>
      </c>
      <c r="G3" s="57"/>
      <c r="H3" s="59">
        <v>1</v>
      </c>
      <c r="I3" s="60">
        <f>F4</f>
        <v>209</v>
      </c>
    </row>
    <row r="4" spans="1:9" ht="20" customHeight="1" x14ac:dyDescent="0.15">
      <c r="A4" s="61" t="s">
        <v>126</v>
      </c>
      <c r="B4" s="13">
        <f>10*Einleitung!F3+10*Einleitung!F4+10*Einleitung!F5</f>
        <v>30</v>
      </c>
      <c r="C4" s="62">
        <f>Einleitung!E3*Einleitung!F3+Einleitung!E4*Einleitung!F4+Einleitung!E5*Einleitung!F5</f>
        <v>0</v>
      </c>
      <c r="D4" s="63"/>
      <c r="E4" s="64" t="s">
        <v>127</v>
      </c>
      <c r="F4" s="62">
        <f>B10*0.95</f>
        <v>209</v>
      </c>
      <c r="G4" s="63"/>
      <c r="H4" s="65">
        <v>1.3</v>
      </c>
      <c r="I4" s="66">
        <f t="shared" ref="I4:I14" si="0">I3-$F$9</f>
        <v>200.75</v>
      </c>
    </row>
    <row r="5" spans="1:9" ht="20" customHeight="1" x14ac:dyDescent="0.15">
      <c r="A5" s="61" t="s">
        <v>128</v>
      </c>
      <c r="B5" s="13">
        <f>10*Hauptteil!F3+10*Hauptteil!F4+10*Hauptteil!F5+10*Hauptteil!F6+10*Hauptteil!F7+10*Hauptteil!F8+10*Hauptteil!F9</f>
        <v>80</v>
      </c>
      <c r="C5" s="62">
        <f>Hauptteil!E3*Hauptteil!F3+Hauptteil!E4*Hauptteil!F4+Hauptteil!E5*Hauptteil!F5+Hauptteil!E6*Hauptteil!F6+Hauptteil!E7*Hauptteil!F7+Hauptteil!E8*Hauptteil!F8+Hauptteil!E9*Hauptteil!F9</f>
        <v>0</v>
      </c>
      <c r="D5" s="63"/>
      <c r="E5" s="64" t="s">
        <v>129</v>
      </c>
      <c r="F5" s="62">
        <f>F3-1</f>
        <v>109</v>
      </c>
      <c r="G5" s="63"/>
      <c r="H5" s="65">
        <v>1.5</v>
      </c>
      <c r="I5" s="66">
        <f t="shared" si="0"/>
        <v>192.5</v>
      </c>
    </row>
    <row r="6" spans="1:9" ht="20" customHeight="1" x14ac:dyDescent="0.15">
      <c r="A6" s="61" t="s">
        <v>130</v>
      </c>
      <c r="B6" s="13">
        <f>10*Schluss!F3+10*Schluss!F4+10*Schluss!F5</f>
        <v>30</v>
      </c>
      <c r="C6" s="62">
        <f>Schluss!E3*Schluss!F3+Schluss!E4*Schluss!F4+Schluss!E5*Schluss!F5</f>
        <v>0</v>
      </c>
      <c r="D6" s="63"/>
      <c r="E6" s="64" t="s">
        <v>131</v>
      </c>
      <c r="F6" s="62">
        <f>F4-F3</f>
        <v>99</v>
      </c>
      <c r="G6" s="63"/>
      <c r="H6" s="65">
        <v>1.7</v>
      </c>
      <c r="I6" s="66">
        <f t="shared" si="0"/>
        <v>184.25</v>
      </c>
    </row>
    <row r="7" spans="1:9" ht="20" customHeight="1" x14ac:dyDescent="0.15">
      <c r="A7" s="61" t="s">
        <v>132</v>
      </c>
      <c r="B7" s="13">
        <f>10*Medieneinsatz!F3+10*Medieneinsatz!F4+10*Medieneinsatz!F5</f>
        <v>20</v>
      </c>
      <c r="C7" s="62">
        <f>Medieneinsatz!E3*Medieneinsatz!F3+Medieneinsatz!E4*Medieneinsatz!F4+Medieneinsatz!E5*Medieneinsatz!F5</f>
        <v>0</v>
      </c>
      <c r="D7" s="63"/>
      <c r="E7" s="67"/>
      <c r="F7" s="68"/>
      <c r="G7" s="63"/>
      <c r="H7" s="65">
        <v>2</v>
      </c>
      <c r="I7" s="66">
        <f t="shared" si="0"/>
        <v>176</v>
      </c>
    </row>
    <row r="8" spans="1:9" ht="20" customHeight="1" x14ac:dyDescent="0.15">
      <c r="A8" s="61" t="s">
        <v>133</v>
      </c>
      <c r="B8" s="5"/>
      <c r="C8" s="68"/>
      <c r="D8" s="63"/>
      <c r="E8" s="67"/>
      <c r="F8" s="68"/>
      <c r="G8" s="63"/>
      <c r="H8" s="65">
        <v>2.2999999999999998</v>
      </c>
      <c r="I8" s="66">
        <f t="shared" si="0"/>
        <v>167.75</v>
      </c>
    </row>
    <row r="9" spans="1:9" ht="20.75" customHeight="1" x14ac:dyDescent="0.15">
      <c r="A9" s="69" t="s">
        <v>134</v>
      </c>
      <c r="B9" s="70"/>
      <c r="C9" s="71"/>
      <c r="D9" s="63"/>
      <c r="E9" s="72" t="s">
        <v>135</v>
      </c>
      <c r="F9" s="73">
        <f>F6/COUNTA(H4:H15)</f>
        <v>8.25</v>
      </c>
      <c r="G9" s="63"/>
      <c r="H9" s="65">
        <v>2.5</v>
      </c>
      <c r="I9" s="66">
        <f t="shared" si="0"/>
        <v>159.5</v>
      </c>
    </row>
    <row r="10" spans="1:9" ht="21.25" customHeight="1" x14ac:dyDescent="0.15">
      <c r="A10" s="74" t="s">
        <v>136</v>
      </c>
      <c r="B10" s="75">
        <f>SUM(B3:B9)</f>
        <v>220</v>
      </c>
      <c r="C10" s="76">
        <f>SUM(C3:C9)</f>
        <v>0</v>
      </c>
      <c r="D10" s="63"/>
      <c r="E10" s="77"/>
      <c r="F10" s="78"/>
      <c r="G10" s="63"/>
      <c r="H10" s="65">
        <v>2.7</v>
      </c>
      <c r="I10" s="66">
        <f t="shared" si="0"/>
        <v>151.25</v>
      </c>
    </row>
    <row r="11" spans="1:9" ht="20.25" customHeight="1" x14ac:dyDescent="0.15">
      <c r="A11" s="79"/>
      <c r="B11" s="80"/>
      <c r="C11" s="78"/>
      <c r="D11" s="63"/>
      <c r="E11" s="67"/>
      <c r="F11" s="68"/>
      <c r="G11" s="63"/>
      <c r="H11" s="65">
        <v>3</v>
      </c>
      <c r="I11" s="66">
        <f t="shared" si="0"/>
        <v>143</v>
      </c>
    </row>
    <row r="12" spans="1:9" ht="20" customHeight="1" x14ac:dyDescent="0.15">
      <c r="A12" s="81" t="s">
        <v>16</v>
      </c>
      <c r="B12" s="13">
        <f>_xlfn.XLOOKUP($C$10,$I$3:$I$17,$H$3:$H$17,,-1,1)</f>
        <v>5</v>
      </c>
      <c r="C12" s="68"/>
      <c r="D12" s="63"/>
      <c r="E12" s="67"/>
      <c r="F12" s="68"/>
      <c r="G12" s="63"/>
      <c r="H12" s="65">
        <v>3.3</v>
      </c>
      <c r="I12" s="66">
        <f t="shared" si="0"/>
        <v>134.75</v>
      </c>
    </row>
    <row r="13" spans="1:9" ht="20" customHeight="1" x14ac:dyDescent="0.15">
      <c r="A13" s="82"/>
      <c r="B13" s="5"/>
      <c r="C13" s="68"/>
      <c r="D13" s="63"/>
      <c r="E13" s="67"/>
      <c r="F13" s="68"/>
      <c r="G13" s="63"/>
      <c r="H13" s="65">
        <v>3.5</v>
      </c>
      <c r="I13" s="66">
        <f t="shared" si="0"/>
        <v>126.5</v>
      </c>
    </row>
    <row r="14" spans="1:9" ht="20" customHeight="1" x14ac:dyDescent="0.15">
      <c r="A14" s="82"/>
      <c r="B14" s="5"/>
      <c r="C14" s="68"/>
      <c r="D14" s="63"/>
      <c r="E14" s="67"/>
      <c r="F14" s="68"/>
      <c r="G14" s="63"/>
      <c r="H14" s="65">
        <v>3.7</v>
      </c>
      <c r="I14" s="66">
        <f t="shared" si="0"/>
        <v>118.25</v>
      </c>
    </row>
    <row r="15" spans="1:9" ht="20" customHeight="1" x14ac:dyDescent="0.15">
      <c r="A15" s="82"/>
      <c r="B15" s="5"/>
      <c r="C15" s="68"/>
      <c r="D15" s="63"/>
      <c r="E15" s="67"/>
      <c r="F15" s="68"/>
      <c r="G15" s="63"/>
      <c r="H15" s="65">
        <v>4</v>
      </c>
      <c r="I15" s="66">
        <f>F3</f>
        <v>110</v>
      </c>
    </row>
    <row r="16" spans="1:9" ht="20" customHeight="1" x14ac:dyDescent="0.15">
      <c r="A16" s="82"/>
      <c r="B16" s="5"/>
      <c r="C16" s="68"/>
      <c r="D16" s="63"/>
      <c r="E16" s="67"/>
      <c r="F16" s="68"/>
      <c r="G16" s="63"/>
      <c r="H16" s="83">
        <v>5</v>
      </c>
      <c r="I16" s="84">
        <f>F5</f>
        <v>109</v>
      </c>
    </row>
    <row r="17" spans="1:9" ht="20.25" customHeight="1" x14ac:dyDescent="0.15">
      <c r="A17" s="82"/>
      <c r="B17" s="5"/>
      <c r="C17" s="68"/>
      <c r="D17" s="63"/>
      <c r="E17" s="67"/>
      <c r="F17" s="68"/>
      <c r="G17" s="63"/>
      <c r="H17" s="85">
        <v>5</v>
      </c>
      <c r="I17" s="86">
        <v>0</v>
      </c>
    </row>
    <row r="18" spans="1:9" ht="188.75" customHeight="1" x14ac:dyDescent="0.15">
      <c r="A18" s="87" t="s">
        <v>137</v>
      </c>
      <c r="B18" s="88" t="s">
        <v>138</v>
      </c>
      <c r="C18" s="89" t="s">
        <v>139</v>
      </c>
      <c r="D18" s="63"/>
      <c r="E18" s="72" t="s">
        <v>140</v>
      </c>
      <c r="F18" s="89" t="s">
        <v>141</v>
      </c>
      <c r="G18" s="67"/>
      <c r="H18" s="90"/>
      <c r="I18" s="90"/>
    </row>
    <row r="19" spans="1:9" ht="32.25" customHeight="1" x14ac:dyDescent="0.15">
      <c r="A19" s="91"/>
      <c r="B19" s="80"/>
      <c r="C19" s="90"/>
      <c r="D19" s="4"/>
      <c r="E19" s="92" t="s">
        <v>142</v>
      </c>
      <c r="F19" s="90"/>
      <c r="G19" s="4"/>
      <c r="H19" s="4"/>
      <c r="I19" s="93"/>
    </row>
    <row r="20" spans="1:9" ht="20" customHeight="1" x14ac:dyDescent="0.15">
      <c r="A20" s="94"/>
      <c r="B20" s="5"/>
      <c r="C20" s="4"/>
      <c r="D20" s="4"/>
      <c r="E20" s="4"/>
      <c r="F20" s="4"/>
      <c r="G20" s="4"/>
      <c r="H20" s="4"/>
      <c r="I20" s="93"/>
    </row>
    <row r="21" spans="1:9" ht="20" customHeight="1" x14ac:dyDescent="0.15">
      <c r="A21" s="94"/>
      <c r="B21" s="5"/>
      <c r="C21" s="4"/>
      <c r="D21" s="4"/>
      <c r="E21" s="4"/>
      <c r="F21" s="4"/>
      <c r="G21" s="4"/>
      <c r="H21" s="4"/>
      <c r="I21" s="93"/>
    </row>
    <row r="22" spans="1:9" ht="20" customHeight="1" x14ac:dyDescent="0.15">
      <c r="A22" s="94"/>
      <c r="B22" s="5"/>
      <c r="C22" s="4"/>
      <c r="D22" s="4"/>
      <c r="E22" s="4"/>
      <c r="F22" s="4"/>
      <c r="G22" s="4"/>
      <c r="H22" s="4"/>
      <c r="I22" s="93"/>
    </row>
  </sheetData>
  <mergeCells count="1">
    <mergeCell ref="A1:I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Übersicht</vt:lpstr>
      <vt:lpstr>Formalia</vt:lpstr>
      <vt:lpstr>Einleitung</vt:lpstr>
      <vt:lpstr>Hauptteil</vt:lpstr>
      <vt:lpstr>Schluss</vt:lpstr>
      <vt:lpstr>Medieneinsatz</vt:lpstr>
      <vt:lpstr>Berechnungen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2021-01-14T08:19:46Z</dcterms:modified>
</cp:coreProperties>
</file>